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1014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EdStavnitzky/Documents/Edge Academy Site/CESBA/"/>
    </mc:Choice>
  </mc:AlternateContent>
  <xr:revisionPtr revIDLastSave="0" documentId="8_{B930ECC6-85AA-AF41-B96F-08FC2936A99B}" xr6:coauthVersionLast="38" xr6:coauthVersionMax="38" xr10:uidLastSave="{00000000-0000-0000-0000-000000000000}"/>
  <bookViews>
    <workbookView xWindow="0" yWindow="460" windowWidth="23040" windowHeight="9220" xr2:uid="{00000000-000D-0000-FFFF-FFFF00000000}"/>
  </bookViews>
  <sheets>
    <sheet name="Night School" sheetId="1" r:id="rId1"/>
  </sheets>
  <calcPr calcId="179021"/>
</workbook>
</file>

<file path=xl/calcChain.xml><?xml version="1.0" encoding="utf-8"?>
<calcChain xmlns="http://schemas.openxmlformats.org/spreadsheetml/2006/main">
  <c r="J4" i="1" l="1"/>
  <c r="B36" i="1" l="1"/>
  <c r="D24" i="1" l="1"/>
  <c r="B11" i="1"/>
  <c r="F36" i="1"/>
  <c r="B33" i="1"/>
  <c r="F33" i="1" s="1"/>
  <c r="B30" i="1"/>
  <c r="F30" i="1" s="1"/>
  <c r="B27" i="1"/>
  <c r="F27" i="1" s="1"/>
  <c r="B24" i="1"/>
  <c r="D11" i="1"/>
  <c r="H36" i="1" l="1"/>
  <c r="F24" i="1"/>
  <c r="H39" i="1" s="1"/>
  <c r="F11" i="1"/>
  <c r="B14" i="1" s="1"/>
  <c r="D14" i="1" s="1"/>
  <c r="B17" i="1" s="1"/>
  <c r="F17" i="1" s="1"/>
  <c r="H17" i="1" s="1"/>
  <c r="H42" i="1" l="1"/>
  <c r="H4" i="1" s="1"/>
</calcChain>
</file>

<file path=xl/sharedStrings.xml><?xml version="1.0" encoding="utf-8"?>
<sst xmlns="http://schemas.openxmlformats.org/spreadsheetml/2006/main" count="60" uniqueCount="36">
  <si>
    <t>Sessions recognized from register</t>
  </si>
  <si>
    <t>X</t>
  </si>
  <si>
    <t>Hours per session</t>
  </si>
  <si>
    <t>=</t>
  </si>
  <si>
    <t>Total number of pupil hours</t>
  </si>
  <si>
    <t>/ 950 =</t>
  </si>
  <si>
    <t>Equlivalent ADE</t>
  </si>
  <si>
    <t>Per pupil per ADE</t>
  </si>
  <si>
    <t>Revenue</t>
  </si>
  <si>
    <t>Sessions</t>
  </si>
  <si>
    <t>Hours</t>
  </si>
  <si>
    <t>Teacher hourly wage</t>
  </si>
  <si>
    <t>Total hours / sessions</t>
  </si>
  <si>
    <t>Attendance Multiplier *</t>
  </si>
  <si>
    <t>Teacher Salary</t>
  </si>
  <si>
    <t>Number of Teachers</t>
  </si>
  <si>
    <t>Secretary</t>
  </si>
  <si>
    <t>Extra Secretary</t>
  </si>
  <si>
    <t>Guidance Counsellor</t>
  </si>
  <si>
    <t>Supervisor</t>
  </si>
  <si>
    <t>Total hours</t>
  </si>
  <si>
    <t>Total Expenses</t>
  </si>
  <si>
    <t>Profit (Loss)</t>
  </si>
  <si>
    <t>Beginning Number of Pupils</t>
  </si>
  <si>
    <t>Variable Cost</t>
  </si>
  <si>
    <t>Fixed Costs</t>
  </si>
  <si>
    <t>Total Fixed Costs</t>
  </si>
  <si>
    <t>Expenses</t>
  </si>
  <si>
    <t>Number of teachers</t>
  </si>
  <si>
    <t>Break Even PTR</t>
  </si>
  <si>
    <t>Estimates</t>
  </si>
  <si>
    <t>Secretary hourly wage</t>
  </si>
  <si>
    <t>MERC's</t>
  </si>
  <si>
    <t>Estimate Break Even (Night School)</t>
  </si>
  <si>
    <t>Total Revenue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</si>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</sst>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_-&quot;$&quot;* #,##0.00_-;\-&quot;$&quot;* #,##0.00_-;_-&quot;$&quot;* &quot;-&quot;??_-;_-@_-"/>
    <numFmt numFmtId="165" formatCode="_-* #,##0.00_-;\-* #,##0.00_-;_-* &quot;-&quot;??_-;_-@_-"/>
    <numFmt numFmtId="166" formatCode="0.0"/>
    <numFmt numFmtId="167" formatCode="0.000000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EB9C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165" fontId="1" fillId="0" borderId="0" applyFont="0" applyFill="0" applyBorder="0" applyAlignment="0" applyProtection="0"/>
    <xf numFmtId="164" fontId="1" fillId="0" borderId="0" applyFont="0" applyFill="0" applyBorder="0" applyAlignment="0" applyProtection="0"/>
    <xf numFmtId="0" fontId="2" fillId="2" borderId="0" applyNumberFormat="0" applyBorder="0" applyAlignment="0" applyProtection="0"/>
    <xf numFmtId="9" fontId="1" fillId="0" borderId="0" applyFont="0" applyFill="0" applyBorder="0" applyAlignment="0" applyProtection="0"/>
  </cellStyleXfs>
  <cellXfs count="23">
    <xf numFmtId="0" fontId="0" fillId="0" borderId="0" xfId="0"/>
    <xf numFmtId="0" fontId="0" fillId="0" borderId="0" xfId="0" applyAlignment="1">
      <alignment horizontal="center" vertical="center"/>
    </xf>
    <xf numFmtId="164" fontId="0" fillId="0" borderId="1" xfId="0" applyNumberFormat="1" applyBorder="1"/>
    <xf numFmtId="0" fontId="0" fillId="0" borderId="1" xfId="0" applyBorder="1" applyAlignment="1">
      <alignment horizontal="center" vertical="center"/>
    </xf>
    <xf numFmtId="166" fontId="0" fillId="0" borderId="1" xfId="0" applyNumberFormat="1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4" fontId="1" fillId="0" borderId="1" xfId="1" applyNumberFormat="1" applyFont="1" applyBorder="1" applyAlignment="1">
      <alignment horizontal="center" vertical="center"/>
    </xf>
    <xf numFmtId="167" fontId="0" fillId="0" borderId="1" xfId="0" applyNumberForma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/>
    <xf numFmtId="165" fontId="0" fillId="0" borderId="0" xfId="0" applyNumberFormat="1"/>
    <xf numFmtId="164" fontId="0" fillId="0" borderId="0" xfId="0" applyNumberFormat="1"/>
    <xf numFmtId="164" fontId="0" fillId="0" borderId="0" xfId="0" applyNumberFormat="1" applyAlignment="1">
      <alignment horizontal="center" vertical="center"/>
    </xf>
    <xf numFmtId="2" fontId="1" fillId="0" borderId="1" xfId="2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horizontal="center" vertical="center"/>
    </xf>
    <xf numFmtId="164" fontId="1" fillId="0" borderId="1" xfId="2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165" fontId="0" fillId="0" borderId="0" xfId="0" applyNumberFormat="1" applyAlignment="1">
      <alignment horizontal="center" vertical="center"/>
    </xf>
    <xf numFmtId="10" fontId="1" fillId="0" borderId="1" xfId="4" applyNumberFormat="1" applyFont="1" applyBorder="1" applyAlignment="1">
      <alignment horizontal="center" vertical="center"/>
    </xf>
    <xf numFmtId="0" fontId="2" fillId="2" borderId="0" xfId="3"/>
    <xf numFmtId="0" fontId="4" fillId="0" borderId="0" xfId="0" applyFont="1" applyAlignment="1">
      <alignment horizontal="left" vertical="center"/>
    </xf>
    <xf numFmtId="0" fontId="0" fillId="0" borderId="0" xfId="0" applyAlignment="1">
      <alignment horizontal="center"/>
    </xf>
  </cellXfs>
  <cellStyles count="5">
    <cellStyle name="Comma" xfId="1" builtinId="3"/>
    <cellStyle name="Currency" xfId="2" builtinId="4"/>
    <cellStyle name="Neutral" xfId="3" builtinId="28"/>
    <cellStyle name="Normal" xfId="0" builtinId="0"/>
    <cellStyle name="Percent" xfId="4" builtinId="5"/>
  </cellStyles>
  <dxfs count="1">
    <dxf>
      <font>
        <condense val="0"/>
        <extend val="0"/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R42"/>
  <sheetViews>
    <sheetView tabSelected="1" workbookViewId="0">
      <selection activeCell="G7" sqref="G7:J10"/>
    </sheetView>
  </sheetViews>
  <sheetFormatPr baseColWidth="10" defaultColWidth="8.83203125" defaultRowHeight="15" x14ac:dyDescent="0.2"/>
  <cols>
    <col min="2" max="2" width="16.6640625" customWidth="1"/>
    <col min="3" max="3" width="8.33203125" customWidth="1"/>
    <col min="4" max="4" width="16.6640625" customWidth="1"/>
    <col min="5" max="5" width="8.33203125" customWidth="1"/>
    <col min="6" max="6" width="16.6640625" customWidth="1"/>
    <col min="7" max="7" width="9.6640625" customWidth="1"/>
    <col min="8" max="8" width="15.6640625" customWidth="1"/>
    <col min="9" max="9" width="8.33203125" customWidth="1"/>
    <col min="10" max="10" width="15.6640625" customWidth="1"/>
    <col min="11" max="11" width="8.33203125" customWidth="1"/>
    <col min="12" max="12" width="15.6640625" customWidth="1"/>
    <col min="13" max="13" width="9.1640625" customWidth="1"/>
    <col min="14" max="14" width="15.6640625" customWidth="1"/>
  </cols>
  <sheetData>
    <row r="1" spans="1:18" ht="24" x14ac:dyDescent="0.2">
      <c r="B1" s="21" t="s">
        <v>33</v>
      </c>
    </row>
    <row r="3" spans="1:18" x14ac:dyDescent="0.2">
      <c r="B3" s="1" t="s">
        <v>28</v>
      </c>
      <c r="D3" s="1" t="s">
        <v>23</v>
      </c>
      <c r="F3" s="1" t="s">
        <v>13</v>
      </c>
      <c r="H3" s="8" t="s">
        <v>22</v>
      </c>
      <c r="J3" s="16" t="s">
        <v>29</v>
      </c>
    </row>
    <row r="4" spans="1:18" x14ac:dyDescent="0.2">
      <c r="B4" s="3">
        <v>9</v>
      </c>
      <c r="D4" s="3">
        <v>210</v>
      </c>
      <c r="F4" s="3">
        <v>0.75</v>
      </c>
      <c r="H4" s="15">
        <f>H42</f>
        <v>1254.4998131578905</v>
      </c>
      <c r="J4" s="4">
        <f>D4/B4</f>
        <v>23.333333333333332</v>
      </c>
    </row>
    <row r="5" spans="1:18" x14ac:dyDescent="0.2">
      <c r="A5" s="20"/>
      <c r="B5" s="20"/>
      <c r="C5" s="20"/>
      <c r="D5" s="20"/>
      <c r="E5" s="20"/>
      <c r="F5" s="20"/>
      <c r="G5" s="20"/>
      <c r="H5" s="20"/>
      <c r="I5" s="20"/>
      <c r="J5" s="20"/>
    </row>
    <row r="6" spans="1:18" x14ac:dyDescent="0.2">
      <c r="A6" s="9" t="s">
        <v>8</v>
      </c>
      <c r="M6" s="1" t="s">
        <v>30</v>
      </c>
    </row>
    <row r="7" spans="1:18" x14ac:dyDescent="0.2">
      <c r="B7" s="1" t="s">
        <v>9</v>
      </c>
      <c r="C7" s="1"/>
      <c r="D7" s="1" t="s">
        <v>10</v>
      </c>
      <c r="E7" s="1"/>
      <c r="I7" s="22"/>
      <c r="L7" s="1" t="s">
        <v>28</v>
      </c>
      <c r="N7" s="1" t="s">
        <v>23</v>
      </c>
      <c r="P7" s="8" t="s">
        <v>22</v>
      </c>
      <c r="R7" s="16" t="s">
        <v>29</v>
      </c>
    </row>
    <row r="8" spans="1:18" x14ac:dyDescent="0.2">
      <c r="B8" s="3">
        <v>30</v>
      </c>
      <c r="C8" s="1"/>
      <c r="D8" s="3">
        <v>3</v>
      </c>
      <c r="E8" s="1"/>
      <c r="I8" s="22"/>
      <c r="L8" s="3">
        <v>5</v>
      </c>
      <c r="M8" s="1"/>
      <c r="N8" s="5">
        <v>129</v>
      </c>
      <c r="O8" s="1"/>
      <c r="P8" s="14">
        <v>60.4</v>
      </c>
      <c r="Q8" s="1"/>
      <c r="R8" s="4">
        <v>25.8</v>
      </c>
    </row>
    <row r="9" spans="1:18" x14ac:dyDescent="0.2">
      <c r="I9" s="22"/>
      <c r="L9" s="3">
        <v>6</v>
      </c>
      <c r="M9" s="1"/>
      <c r="N9" s="5">
        <v>148</v>
      </c>
      <c r="O9" s="1"/>
      <c r="P9" s="15">
        <v>7.33</v>
      </c>
      <c r="Q9" s="1"/>
      <c r="R9" s="4">
        <v>24.7</v>
      </c>
    </row>
    <row r="10" spans="1:18" x14ac:dyDescent="0.2">
      <c r="B10" s="1" t="s">
        <v>0</v>
      </c>
      <c r="D10" t="s">
        <v>2</v>
      </c>
      <c r="F10" s="1" t="s">
        <v>4</v>
      </c>
      <c r="I10" s="22"/>
      <c r="L10" s="3">
        <v>7</v>
      </c>
      <c r="M10" s="1"/>
      <c r="N10" s="5">
        <v>168</v>
      </c>
      <c r="O10" s="1"/>
      <c r="P10" s="14">
        <v>164.11</v>
      </c>
      <c r="Q10" s="1"/>
      <c r="R10" s="4">
        <v>24</v>
      </c>
    </row>
    <row r="11" spans="1:18" x14ac:dyDescent="0.2">
      <c r="B11" s="5">
        <f>(B8*D4)*F4</f>
        <v>4725</v>
      </c>
      <c r="C11" s="1" t="s">
        <v>1</v>
      </c>
      <c r="D11" s="4">
        <f>D8</f>
        <v>3</v>
      </c>
      <c r="E11" s="1" t="s">
        <v>3</v>
      </c>
      <c r="F11" s="4">
        <f>D11*B11</f>
        <v>14175</v>
      </c>
      <c r="L11" s="3">
        <v>8</v>
      </c>
      <c r="M11" s="1"/>
      <c r="N11" s="5">
        <v>187</v>
      </c>
      <c r="O11" s="1"/>
      <c r="P11" s="14">
        <v>111.05</v>
      </c>
      <c r="Q11" s="1"/>
      <c r="R11" s="4">
        <v>23.4</v>
      </c>
    </row>
    <row r="12" spans="1:18" x14ac:dyDescent="0.2">
      <c r="L12" s="3">
        <v>9</v>
      </c>
      <c r="M12" s="1"/>
      <c r="N12" s="5">
        <v>206</v>
      </c>
      <c r="O12" s="1"/>
      <c r="P12" s="14">
        <v>57.98</v>
      </c>
      <c r="Q12" s="1"/>
      <c r="R12" s="4">
        <v>22.9</v>
      </c>
    </row>
    <row r="13" spans="1:18" x14ac:dyDescent="0.2">
      <c r="B13" s="1" t="s">
        <v>4</v>
      </c>
      <c r="D13" s="1" t="s">
        <v>6</v>
      </c>
      <c r="L13" s="3">
        <v>10</v>
      </c>
      <c r="M13" s="1"/>
      <c r="N13" s="5">
        <v>225</v>
      </c>
      <c r="O13" s="1"/>
      <c r="P13" s="14">
        <v>4.92</v>
      </c>
      <c r="Q13" s="1"/>
      <c r="R13" s="4">
        <v>22.5</v>
      </c>
    </row>
    <row r="14" spans="1:18" x14ac:dyDescent="0.2">
      <c r="B14" s="4">
        <f>F11</f>
        <v>14175</v>
      </c>
      <c r="C14" s="1" t="s">
        <v>5</v>
      </c>
      <c r="D14" s="7">
        <f>B14/950</f>
        <v>14.921052631578947</v>
      </c>
      <c r="L14" s="3">
        <v>11</v>
      </c>
      <c r="M14" s="1"/>
      <c r="N14" s="5">
        <v>245</v>
      </c>
      <c r="O14" s="1"/>
      <c r="P14" s="14">
        <v>161.69999999999999</v>
      </c>
      <c r="Q14" s="1"/>
      <c r="R14" s="4">
        <v>22.3</v>
      </c>
    </row>
    <row r="15" spans="1:18" x14ac:dyDescent="0.2">
      <c r="L15" s="3">
        <v>12</v>
      </c>
      <c r="M15" s="1"/>
      <c r="N15" s="5">
        <v>264</v>
      </c>
      <c r="O15" s="18"/>
      <c r="P15" s="14">
        <v>108.64</v>
      </c>
      <c r="Q15" s="1"/>
      <c r="R15" s="4">
        <v>22</v>
      </c>
    </row>
    <row r="16" spans="1:18" x14ac:dyDescent="0.2">
      <c r="B16" s="1" t="s">
        <v>6</v>
      </c>
      <c r="D16" s="1" t="s">
        <v>7</v>
      </c>
      <c r="F16" s="8" t="s">
        <v>8</v>
      </c>
      <c r="H16" s="8" t="s">
        <v>34</v>
      </c>
      <c r="L16" s="3">
        <v>13</v>
      </c>
      <c r="M16" s="1"/>
      <c r="N16" s="5">
        <v>283</v>
      </c>
      <c r="O16" s="18"/>
      <c r="P16" s="14">
        <v>55.57</v>
      </c>
      <c r="Q16" s="1"/>
      <c r="R16" s="4">
        <v>21.8</v>
      </c>
    </row>
    <row r="17" spans="1:18" x14ac:dyDescent="0.2">
      <c r="B17" s="7">
        <f>D14</f>
        <v>14.921052631578947</v>
      </c>
      <c r="C17" s="1" t="s">
        <v>1</v>
      </c>
      <c r="D17" s="6">
        <v>3368</v>
      </c>
      <c r="E17" s="1" t="s">
        <v>3</v>
      </c>
      <c r="F17" s="2">
        <f>D17*B17</f>
        <v>50254.105263157893</v>
      </c>
      <c r="H17" s="2">
        <f>F17</f>
        <v>50254.105263157893</v>
      </c>
      <c r="L17" s="3">
        <v>14</v>
      </c>
      <c r="M17" s="1"/>
      <c r="N17" s="5">
        <v>302</v>
      </c>
      <c r="O17" s="18"/>
      <c r="P17" s="14">
        <v>2.5099999999999998</v>
      </c>
      <c r="Q17" s="1"/>
      <c r="R17" s="4">
        <v>21.6</v>
      </c>
    </row>
    <row r="18" spans="1:18" x14ac:dyDescent="0.2">
      <c r="A18" s="20"/>
      <c r="B18" s="20"/>
      <c r="C18" s="20"/>
      <c r="D18" s="20"/>
      <c r="E18" s="20"/>
      <c r="F18" s="20"/>
      <c r="G18" s="20"/>
      <c r="H18" s="20"/>
      <c r="I18" s="20"/>
      <c r="L18" s="3">
        <v>15</v>
      </c>
      <c r="N18" s="5">
        <v>322</v>
      </c>
      <c r="O18" s="10"/>
      <c r="P18" s="14">
        <v>159.29</v>
      </c>
      <c r="R18" s="4">
        <v>21.5</v>
      </c>
    </row>
    <row r="19" spans="1:18" x14ac:dyDescent="0.2">
      <c r="A19" s="9" t="s">
        <v>27</v>
      </c>
    </row>
    <row r="20" spans="1:18" x14ac:dyDescent="0.2">
      <c r="B20" s="1" t="s">
        <v>11</v>
      </c>
      <c r="D20" s="1" t="s">
        <v>12</v>
      </c>
      <c r="F20" s="1" t="s">
        <v>31</v>
      </c>
      <c r="H20" s="1" t="s">
        <v>32</v>
      </c>
      <c r="J20" s="10"/>
      <c r="K20" s="10"/>
    </row>
    <row r="21" spans="1:18" x14ac:dyDescent="0.2">
      <c r="B21" s="3">
        <v>46.25</v>
      </c>
      <c r="C21" s="1" t="s">
        <v>1</v>
      </c>
      <c r="D21" s="3">
        <v>90</v>
      </c>
      <c r="E21" s="1"/>
      <c r="F21" s="3">
        <v>21.24</v>
      </c>
      <c r="H21" s="19">
        <v>0.10829999999999999</v>
      </c>
      <c r="J21" s="10"/>
      <c r="K21" s="10"/>
    </row>
    <row r="22" spans="1:18" x14ac:dyDescent="0.2">
      <c r="B22" s="1"/>
      <c r="J22" s="10"/>
      <c r="K22" s="10"/>
    </row>
    <row r="23" spans="1:18" x14ac:dyDescent="0.2">
      <c r="B23" s="1" t="s">
        <v>14</v>
      </c>
      <c r="C23" s="1"/>
      <c r="D23" s="1" t="s">
        <v>15</v>
      </c>
      <c r="E23" s="1"/>
      <c r="F23" s="1" t="s">
        <v>24</v>
      </c>
      <c r="J23" s="10"/>
      <c r="K23" s="10"/>
    </row>
    <row r="24" spans="1:18" x14ac:dyDescent="0.2">
      <c r="B24" s="13">
        <f>D21*((B21*H21)+B21)</f>
        <v>4613.2987499999999</v>
      </c>
      <c r="C24" s="1" t="s">
        <v>1</v>
      </c>
      <c r="D24" s="3">
        <f>B4</f>
        <v>9</v>
      </c>
      <c r="E24" s="1" t="s">
        <v>3</v>
      </c>
      <c r="F24" s="14">
        <f>D24*B24</f>
        <v>41519.688750000001</v>
      </c>
      <c r="J24" s="10"/>
      <c r="K24" s="10"/>
    </row>
    <row r="25" spans="1:18" x14ac:dyDescent="0.2">
      <c r="B25" s="1"/>
      <c r="C25" s="1"/>
      <c r="D25" s="1"/>
      <c r="E25" s="1"/>
      <c r="F25" s="1"/>
      <c r="J25" s="10"/>
      <c r="K25" s="10"/>
    </row>
    <row r="26" spans="1:18" x14ac:dyDescent="0.2">
      <c r="B26" s="1" t="s">
        <v>16</v>
      </c>
      <c r="C26" s="1"/>
      <c r="D26" s="1" t="s">
        <v>20</v>
      </c>
      <c r="E26" s="12"/>
      <c r="F26" s="12" t="s">
        <v>25</v>
      </c>
      <c r="K26" s="10"/>
    </row>
    <row r="27" spans="1:18" x14ac:dyDescent="0.2">
      <c r="B27" s="17">
        <f>($F$21*$H$21)+$F$21</f>
        <v>23.540291999999997</v>
      </c>
      <c r="C27" s="1" t="s">
        <v>1</v>
      </c>
      <c r="D27" s="3">
        <v>90</v>
      </c>
      <c r="E27" s="1" t="s">
        <v>3</v>
      </c>
      <c r="F27" s="14">
        <f>D27*B27</f>
        <v>2118.62628</v>
      </c>
      <c r="G27" s="11"/>
    </row>
    <row r="28" spans="1:18" x14ac:dyDescent="0.2">
      <c r="B28" s="1"/>
      <c r="C28" s="1"/>
      <c r="D28" s="1"/>
      <c r="E28" s="1"/>
      <c r="F28" s="1"/>
    </row>
    <row r="29" spans="1:18" x14ac:dyDescent="0.2">
      <c r="B29" s="1" t="s">
        <v>17</v>
      </c>
      <c r="C29" s="1"/>
      <c r="D29" s="1" t="s">
        <v>20</v>
      </c>
      <c r="E29" s="1"/>
    </row>
    <row r="30" spans="1:18" x14ac:dyDescent="0.2">
      <c r="B30" s="17">
        <f>($F$21*$H$21)+$F$21</f>
        <v>23.540291999999997</v>
      </c>
      <c r="C30" s="1" t="s">
        <v>1</v>
      </c>
      <c r="D30" s="3">
        <v>10</v>
      </c>
      <c r="E30" s="1" t="s">
        <v>3</v>
      </c>
      <c r="F30" s="14">
        <f>D30*B30</f>
        <v>235.40291999999997</v>
      </c>
    </row>
    <row r="31" spans="1:18" x14ac:dyDescent="0.2">
      <c r="B31" s="1"/>
      <c r="C31" s="1"/>
      <c r="D31" s="1"/>
      <c r="E31" s="1"/>
    </row>
    <row r="32" spans="1:18" x14ac:dyDescent="0.2">
      <c r="B32" s="1" t="s">
        <v>18</v>
      </c>
      <c r="C32" s="1"/>
      <c r="D32" s="1" t="s">
        <v>20</v>
      </c>
      <c r="E32" s="1"/>
    </row>
    <row r="33" spans="2:8" x14ac:dyDescent="0.2">
      <c r="B33" s="17">
        <f>($B$21*$H$21)+$B$21</f>
        <v>51.258875000000003</v>
      </c>
      <c r="C33" s="1" t="s">
        <v>1</v>
      </c>
      <c r="D33" s="3">
        <v>10</v>
      </c>
      <c r="E33" s="1" t="s">
        <v>3</v>
      </c>
      <c r="F33" s="14">
        <f>D33*B33</f>
        <v>512.58875</v>
      </c>
    </row>
    <row r="34" spans="2:8" x14ac:dyDescent="0.2">
      <c r="B34" s="1"/>
      <c r="C34" s="1"/>
      <c r="D34" s="1"/>
      <c r="E34" s="1"/>
      <c r="F34" s="1"/>
    </row>
    <row r="35" spans="2:8" x14ac:dyDescent="0.2">
      <c r="B35" s="1" t="s">
        <v>19</v>
      </c>
      <c r="C35" s="1"/>
      <c r="D35" s="1" t="s">
        <v>20</v>
      </c>
      <c r="E35" s="1"/>
      <c r="F35" s="1"/>
      <c r="H35" s="1" t="s">
        <v>26</v>
      </c>
    </row>
    <row r="36" spans="2:8" x14ac:dyDescent="0.2">
      <c r="B36" s="17">
        <f>($B$21*$H$21)+$B$21</f>
        <v>51.258875000000003</v>
      </c>
      <c r="C36" s="1" t="s">
        <v>1</v>
      </c>
      <c r="D36" s="3">
        <v>90</v>
      </c>
      <c r="E36" s="1" t="s">
        <v>3</v>
      </c>
      <c r="F36" s="14">
        <f>D36*B36</f>
        <v>4613.2987499999999</v>
      </c>
      <c r="H36" s="2">
        <f>F27+F30+F33+F36</f>
        <v>7479.9166999999998</v>
      </c>
    </row>
    <row r="37" spans="2:8" x14ac:dyDescent="0.2">
      <c r="B37" s="1"/>
      <c r="C37" s="1"/>
      <c r="D37" s="1" t="s">
        <v>35</v>
      </c>
      <c r="E37" s="1"/>
      <c r="F37" s="1"/>
    </row>
    <row r="38" spans="2:8" x14ac:dyDescent="0.2">
      <c r="H38" s="8" t="s">
        <v>21</v>
      </c>
    </row>
    <row r="39" spans="2:8" x14ac:dyDescent="0.2">
      <c r="H39" s="2">
        <f>F36+F33+F30+F27+F24</f>
        <v>48999.605450000003</v>
      </c>
    </row>
    <row r="41" spans="2:8" x14ac:dyDescent="0.2">
      <c r="H41" s="8" t="s">
        <v>22</v>
      </c>
    </row>
    <row r="42" spans="2:8" x14ac:dyDescent="0.2">
      <c r="H42" s="15">
        <f>F17-H39</f>
        <v>1254.4998131578905</v>
      </c>
    </row>
  </sheetData>
  <conditionalFormatting sqref="P9 H42 H4">
    <cfRule type="cellIs" dxfId="0" priority="3" stopIfTrue="1" operator="lessThan">
      <formula>0</formula>
    </cfRule>
  </conditionalFormatting>
  <pageMargins left="0.45" right="0.45" top="0.5" bottom="0.5" header="0.3" footer="0.3"/>
  <pageSetup scale="44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Night School</vt:lpstr>
    </vt:vector>
  </TitlesOfParts>
  <Company>District School Board of Niagara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stavnie</dc:creator>
  <cp:lastModifiedBy>Microsoft Office User</cp:lastModifiedBy>
  <cp:lastPrinted>2014-09-22T13:36:45Z</cp:lastPrinted>
  <dcterms:created xsi:type="dcterms:W3CDTF">2013-10-21T15:11:29Z</dcterms:created>
  <dcterms:modified xsi:type="dcterms:W3CDTF">2018-11-11T21:53:58Z</dcterms:modified>
</cp:coreProperties>
</file>